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612" yWindow="2676" windowWidth="13752" windowHeight="10080" activeTab="1"/>
  </bookViews>
  <sheets>
    <sheet name="List2" sheetId="3" r:id="rId1"/>
    <sheet name="Sheet1" sheetId="1" r:id="rId2"/>
    <sheet name="List1" sheetId="2" r:id="rId3"/>
  </sheets>
  <definedNames>
    <definedName name="_xlnm.Print_Area" localSheetId="1">Sheet1!$A$1:$H$59</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7" i="1" l="1"/>
  <c r="G54" i="1" l="1"/>
  <c r="G10" i="1"/>
  <c r="G12" i="1" s="1"/>
  <c r="E12" i="1"/>
  <c r="E10" i="1"/>
  <c r="F2" i="1" l="1"/>
  <c r="F12" i="1" l="1"/>
  <c r="F10" i="1"/>
  <c r="F50" i="1"/>
  <c r="F28" i="1"/>
  <c r="F43" i="1" l="1"/>
  <c r="F39" i="1"/>
  <c r="F33" i="1" s="1"/>
  <c r="F21" i="1"/>
  <c r="F20" i="1" s="1"/>
  <c r="F54" i="1" l="1"/>
  <c r="E57" i="1"/>
  <c r="D39" i="1" l="1"/>
  <c r="D33" i="1" s="1"/>
  <c r="D43" i="1"/>
  <c r="D50" i="1"/>
  <c r="D28" i="1"/>
  <c r="D15" i="1"/>
  <c r="D2" i="1"/>
  <c r="D12" i="1" l="1"/>
  <c r="D10" i="1"/>
  <c r="D20" i="1"/>
  <c r="D57" i="1" s="1"/>
</calcChain>
</file>

<file path=xl/sharedStrings.xml><?xml version="1.0" encoding="utf-8"?>
<sst xmlns="http://schemas.openxmlformats.org/spreadsheetml/2006/main" count="121" uniqueCount="103">
  <si>
    <t>PRIHODI</t>
  </si>
  <si>
    <t>1.</t>
  </si>
  <si>
    <t>Izvorni prihodi</t>
  </si>
  <si>
    <t>1.1.</t>
  </si>
  <si>
    <t>Turistička pristojba</t>
  </si>
  <si>
    <t>1.2.</t>
  </si>
  <si>
    <t>Članarina</t>
  </si>
  <si>
    <t xml:space="preserve">2. </t>
  </si>
  <si>
    <t>Prihodi iz proračuna općine/grada/državnog</t>
  </si>
  <si>
    <t>3.</t>
  </si>
  <si>
    <t xml:space="preserve">Prihodi od sustava turističkih zajednica </t>
  </si>
  <si>
    <t>4.</t>
  </si>
  <si>
    <t>Prihodi iz EU fondova</t>
  </si>
  <si>
    <t>5.</t>
  </si>
  <si>
    <t>Prihodi od gospodarske djelatnosti</t>
  </si>
  <si>
    <t>6.</t>
  </si>
  <si>
    <t>7.</t>
  </si>
  <si>
    <t>Ostali prihodi</t>
  </si>
  <si>
    <t xml:space="preserve">ISTRAŽIVANJE I STRATEŠKO PLANIRANJE </t>
  </si>
  <si>
    <t>Istraživanje i analiza tržišta</t>
  </si>
  <si>
    <t>1.3.</t>
  </si>
  <si>
    <t>2.</t>
  </si>
  <si>
    <t>RAZVOJ TURISTIČKOG PROIZVODA</t>
  </si>
  <si>
    <t>2.1.</t>
  </si>
  <si>
    <t>Identifikacija i vrednovanje resursa te strukturiranje turističkih proizvoda</t>
  </si>
  <si>
    <t>2.2.</t>
  </si>
  <si>
    <t>2.3.</t>
  </si>
  <si>
    <t>2.4.</t>
  </si>
  <si>
    <t>2.5.</t>
  </si>
  <si>
    <t>KOMUNIKACIJA I OGLAŠAVANJE</t>
  </si>
  <si>
    <t>3.1.</t>
  </si>
  <si>
    <t>3.2.</t>
  </si>
  <si>
    <t>3.3.</t>
  </si>
  <si>
    <t>3.4.</t>
  </si>
  <si>
    <t>3.5.</t>
  </si>
  <si>
    <t>3.6.</t>
  </si>
  <si>
    <t>Suradnja s organizatorima putovanja</t>
  </si>
  <si>
    <t xml:space="preserve">Kreiranje i upravljanje bazama turističkih podataka </t>
  </si>
  <si>
    <t>4.1.</t>
  </si>
  <si>
    <t>ČLANSTVO U STRUKOVNIM ORGANIZACIJAMA</t>
  </si>
  <si>
    <t>5.1.</t>
  </si>
  <si>
    <t>Međunarodne strukovne i sl. organizacije</t>
  </si>
  <si>
    <t>5.2.</t>
  </si>
  <si>
    <t>Domaće strukovne i sl. organizacije</t>
  </si>
  <si>
    <t>ADMINISTRATIVNI RASHODI</t>
  </si>
  <si>
    <t>6.1.</t>
  </si>
  <si>
    <t>6.2.</t>
  </si>
  <si>
    <t>6.4.</t>
  </si>
  <si>
    <t xml:space="preserve">SVEUKUPNO </t>
  </si>
  <si>
    <t>Turistička infrastruktura</t>
  </si>
  <si>
    <t xml:space="preserve">Izrada strateških/operativnih/komunikacijskih/akcijskih dokumenata </t>
  </si>
  <si>
    <t xml:space="preserve">Mjerenje učinkovitosti promotivnih aktivnosti </t>
  </si>
  <si>
    <t>Podrška turističkoj industriji</t>
  </si>
  <si>
    <t xml:space="preserve">Turističko-informativne aktivnosti </t>
  </si>
  <si>
    <t>3.6.1.</t>
  </si>
  <si>
    <t>3.6.2.</t>
  </si>
  <si>
    <t>4.2.</t>
  </si>
  <si>
    <t>4.3.</t>
  </si>
  <si>
    <t>1.1.1.</t>
  </si>
  <si>
    <t>Sanacija Stipićeva mosta</t>
  </si>
  <si>
    <t>AKTIVNOSTI</t>
  </si>
  <si>
    <t>2.1.1.</t>
  </si>
  <si>
    <t>2.1.2.</t>
  </si>
  <si>
    <t>2.1.3.</t>
  </si>
  <si>
    <t>Sustavi označavanja kvalitete turističkog proizvoda</t>
  </si>
  <si>
    <t>Podrška razvoju turističkih događanja</t>
  </si>
  <si>
    <t>2.1.4.</t>
  </si>
  <si>
    <t>Upravljanje događanjima</t>
  </si>
  <si>
    <t>2.3.1.</t>
  </si>
  <si>
    <t>2.3.2.</t>
  </si>
  <si>
    <t>Info punkt (totem) Saborsko</t>
  </si>
  <si>
    <t>3.6.3.</t>
  </si>
  <si>
    <t xml:space="preserve">Predsjednik TZ                                                                                                                       Mihovil Bićanić, univ.bacc.ing.traff. </t>
  </si>
  <si>
    <t xml:space="preserve">Turistička signalizacija ( izrada i montaža signalizacije, prometni elaborat panoa dobrodošlice) </t>
  </si>
  <si>
    <t xml:space="preserve">Kreiranje promotivnog materijala ( tisak promidžbenog materijala ) </t>
  </si>
  <si>
    <t>Šetnice ( sjenica, info ploče, kapljice, košnja trave )</t>
  </si>
  <si>
    <t xml:space="preserve">Internetske stranice ( unos novih aktivnosti, prijevodi teksta, zakup domene) </t>
  </si>
  <si>
    <t>Biciklističke staze ( uređenje/košnja staza, zamjena uništenih znakova)</t>
  </si>
  <si>
    <t xml:space="preserve">Poticanje na očuvanje i uređenje okoliša ( zelena čistka, kućica za knjige , suradnja sa Čuvarima korane na akcijama uređenja okoliša ) </t>
  </si>
  <si>
    <t xml:space="preserve">Around Plitvice (smještaj, hrana, obilazak outdoor ponude ) </t>
  </si>
  <si>
    <t xml:space="preserve">Turistički informacijski sustavi i aplikacije /eVisitor (informiranje i promocija na mobilnoj aplikaciji Moove, godišnje održavanje poddomene na Croatia.hr) </t>
  </si>
  <si>
    <t xml:space="preserve">TIC (plaće i naknade, telefon, sitni inventar ) </t>
  </si>
  <si>
    <t xml:space="preserve">Materijalni troškovi (telefon, voda, smeće, poslovni prostor, uredski materijal, energija, platni promet ) </t>
  </si>
  <si>
    <t xml:space="preserve">Ostale manifestacije (mačkare, nastupi kud-ova, zabavni program i vatromet 5.8, sv.Mihovil Lipovača, saborsko suze sv.Lovre, noć šišmiša, planinarski pohod Saborsko, svjetski dan turizma, berba ljekovitog bilja Saborsko, susret HKM župa Rakovica i župa Drežnik ) </t>
  </si>
  <si>
    <t xml:space="preserve">Akcijski i operativni planovi ( Idejno rješenje uređenja prostora uz jezero Blata, Plan upravljanja destinacijom  ) </t>
  </si>
  <si>
    <t>DESTINACIJSKI MENADŽMENT</t>
  </si>
  <si>
    <t xml:space="preserve">Višak prihoda </t>
  </si>
  <si>
    <t>Izmjene i dopune plana za 2024.</t>
  </si>
  <si>
    <t>Plan 2024.</t>
  </si>
  <si>
    <t xml:space="preserve">Sajmovi, posebne prezentacije i poslovne radionice ( Poslovna burza Biograd na Moru, članak Tip travel magazin, oglas autoturistička karta središnja  Hrvatska, wine vip event hotel Jezero, srednja škola korenica poklon paket, brazilski agenti poklon paket, sponzorske majice lovačke igre, Đir TV) </t>
  </si>
  <si>
    <t>Realizacija 31.12.2024</t>
  </si>
  <si>
    <t>Udio % u realizaciji</t>
  </si>
  <si>
    <t xml:space="preserve">Plaće (plaće, doprinosi,prijevoz na posao, naknada za prehranu, regres, božićnica) </t>
  </si>
  <si>
    <t>Tijela turističke zajednice (naknada za rad tijela TV i Skupština)</t>
  </si>
  <si>
    <t xml:space="preserve">Upravljanje kvalitetom u destinaciji ( edukacija iznajmljivača, sufinanciranje fotografiranja smještaja, izlet, božićni domjenak) </t>
  </si>
  <si>
    <t xml:space="preserve"> </t>
  </si>
  <si>
    <t xml:space="preserve">Manifestacije koje TZP organizira (uskrs, bike weekend, sv.Ante, legende Plitvičkih dolina, sv.Jelena, božićni sajam) </t>
  </si>
  <si>
    <t xml:space="preserve">Ukupni prihodi bez prijenosa iz prethodne godine </t>
  </si>
  <si>
    <t xml:space="preserve">Preneseni prihod iz prethodne godine </t>
  </si>
  <si>
    <t>Realizacija 31.12.2024.</t>
  </si>
  <si>
    <t>Indeks realizacija/izmjene</t>
  </si>
  <si>
    <t xml:space="preserve">UKUPNO </t>
  </si>
  <si>
    <t>Amortizacija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</si>
</sst>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kn&quot;_-;\-* #,##0.00\ &quot;kn&quot;_-;_-* &quot;-&quot;??\ &quot;kn&quot;_-;_-@_-"/>
  </numFmts>
  <fonts count="16" x14ac:knownFonts="1">
    <font>
      <sz val="11"/>
      <color theme="1"/>
      <name val="Calibri"/>
      <family val="2"/>
      <scheme val="minor"/>
    </font>
    <font>
      <sz val="11"/>
      <color theme="1"/>
      <name val="Calibri"/>
      <family val="2"/>
      <charset val="238"/>
      <scheme val="minor"/>
    </font>
    <font>
      <sz val="11"/>
      <color theme="1"/>
      <name val="Calibri"/>
      <family val="2"/>
      <scheme val="minor"/>
    </font>
    <font>
      <sz val="10"/>
      <name val="Calibri"/>
      <family val="2"/>
      <charset val="238"/>
      <scheme val="minor"/>
    </font>
    <font>
      <sz val="11"/>
      <name val="Calibri"/>
      <family val="2"/>
      <charset val="238"/>
      <scheme val="minor"/>
    </font>
    <font>
      <sz val="12"/>
      <name val="Calibri"/>
      <family val="2"/>
      <charset val="238"/>
      <scheme val="minor"/>
    </font>
    <font>
      <b/>
      <sz val="10"/>
      <name val="Calibri"/>
      <family val="2"/>
      <charset val="238"/>
      <scheme val="minor"/>
    </font>
    <font>
      <sz val="11"/>
      <color theme="0"/>
      <name val="Calibri"/>
      <family val="2"/>
      <charset val="238"/>
      <scheme val="minor"/>
    </font>
    <font>
      <b/>
      <sz val="10"/>
      <color theme="0"/>
      <name val="Calibri"/>
      <family val="2"/>
      <charset val="238"/>
      <scheme val="minor"/>
    </font>
    <font>
      <b/>
      <sz val="11"/>
      <color theme="0"/>
      <name val="Calibri"/>
      <family val="2"/>
      <charset val="238"/>
      <scheme val="minor"/>
    </font>
    <font>
      <i/>
      <sz val="10"/>
      <name val="Calibri"/>
      <family val="2"/>
      <charset val="238"/>
      <scheme val="minor"/>
    </font>
    <font>
      <i/>
      <sz val="11"/>
      <name val="Calibri"/>
      <family val="2"/>
      <charset val="238"/>
      <scheme val="minor"/>
    </font>
    <font>
      <b/>
      <sz val="9"/>
      <name val="Calibri"/>
      <family val="2"/>
      <charset val="238"/>
      <scheme val="minor"/>
    </font>
    <font>
      <sz val="12"/>
      <color theme="8" tint="0.79998168889431442"/>
      <name val="Calibri"/>
      <family val="2"/>
      <charset val="238"/>
      <scheme val="minor"/>
    </font>
    <font>
      <sz val="11"/>
      <color theme="8" tint="0.79998168889431442"/>
      <name val="Calibri"/>
      <family val="2"/>
      <charset val="238"/>
      <scheme val="minor"/>
    </font>
    <font>
      <b/>
      <sz val="10"/>
      <color theme="8" tint="0.79998168889431442"/>
      <name val="Calibri"/>
      <family val="2"/>
      <charset val="238"/>
      <scheme val="minor"/>
    </font>
  </fonts>
  <fills count="7">
    <fill>
      <patternFill patternType="none"/>
    </fill>
    <fill>
      <patternFill patternType="gray125"/>
    </fill>
    <fill>
      <patternFill patternType="solid">
        <fgColor rgb="FFDDEBF7"/>
        <bgColor indexed="64"/>
      </patternFill>
    </fill>
    <fill>
      <patternFill patternType="solid">
        <fgColor rgb="FF003764"/>
        <bgColor indexed="64"/>
      </patternFill>
    </fill>
    <fill>
      <patternFill patternType="solid">
        <fgColor rgb="FFFFFFFF"/>
        <bgColor indexed="64"/>
      </patternFill>
    </fill>
    <fill>
      <patternFill patternType="solid">
        <fgColor theme="7" tint="0.59999389629810485"/>
        <bgColor indexed="64"/>
      </patternFill>
    </fill>
    <fill>
      <patternFill patternType="solid">
        <fgColor theme="8" tint="0.79998168889431442"/>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2" fillId="0" borderId="0" applyFont="0" applyFill="0" applyBorder="0" applyAlignment="0" applyProtection="0"/>
    <xf numFmtId="9" fontId="2" fillId="0" borderId="0" applyFont="0" applyFill="0" applyBorder="0" applyAlignment="0" applyProtection="0"/>
  </cellStyleXfs>
  <cellXfs count="58">
    <xf numFmtId="0" fontId="0" fillId="0" borderId="0" xfId="0"/>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4" fillId="0" borderId="0" xfId="0" applyFont="1"/>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3" xfId="0" applyFont="1" applyBorder="1" applyAlignment="1">
      <alignment vertical="center"/>
    </xf>
    <xf numFmtId="0" fontId="6" fillId="2" borderId="2" xfId="0" applyFont="1" applyFill="1" applyBorder="1" applyAlignment="1">
      <alignment horizontal="center" vertical="center" wrapText="1"/>
    </xf>
    <xf numFmtId="0" fontId="6" fillId="2" borderId="4" xfId="0" applyFont="1" applyFill="1" applyBorder="1" applyAlignment="1">
      <alignment vertical="center" wrapText="1"/>
    </xf>
    <xf numFmtId="0" fontId="9" fillId="3" borderId="4" xfId="0" applyFont="1" applyFill="1" applyBorder="1" applyAlignment="1">
      <alignment vertical="center" wrapText="1"/>
    </xf>
    <xf numFmtId="0" fontId="10" fillId="0" borderId="3" xfId="0" applyFont="1" applyBorder="1" applyAlignment="1">
      <alignment vertical="center" wrapText="1"/>
    </xf>
    <xf numFmtId="0" fontId="11" fillId="0" borderId="0" xfId="0" applyFont="1"/>
    <xf numFmtId="0" fontId="3" fillId="4" borderId="0" xfId="0" applyFont="1" applyFill="1" applyBorder="1" applyAlignment="1">
      <alignment vertical="center" wrapText="1"/>
    </xf>
    <xf numFmtId="0" fontId="4" fillId="0" borderId="0" xfId="0" applyFont="1" applyBorder="1"/>
    <xf numFmtId="4" fontId="3" fillId="2" borderId="4" xfId="0" applyNumberFormat="1" applyFont="1" applyFill="1" applyBorder="1" applyAlignment="1">
      <alignment vertical="center"/>
    </xf>
    <xf numFmtId="4" fontId="3" fillId="0" borderId="4" xfId="1" applyNumberFormat="1" applyFont="1" applyBorder="1" applyAlignment="1">
      <alignment vertical="center"/>
    </xf>
    <xf numFmtId="4" fontId="3" fillId="2" borderId="4" xfId="1" applyNumberFormat="1" applyFont="1" applyFill="1" applyBorder="1" applyAlignment="1">
      <alignment vertical="center"/>
    </xf>
    <xf numFmtId="4" fontId="8" fillId="3" borderId="4" xfId="0" applyNumberFormat="1" applyFont="1" applyFill="1" applyBorder="1" applyAlignment="1">
      <alignment vertical="center"/>
    </xf>
    <xf numFmtId="4" fontId="6" fillId="2" borderId="2" xfId="0" applyNumberFormat="1" applyFont="1" applyFill="1" applyBorder="1" applyAlignment="1">
      <alignment horizontal="center" vertical="center" wrapText="1"/>
    </xf>
    <xf numFmtId="4" fontId="4" fillId="0" borderId="0" xfId="0" applyNumberFormat="1" applyFont="1"/>
    <xf numFmtId="4" fontId="3" fillId="4" borderId="0" xfId="0" applyNumberFormat="1" applyFont="1" applyFill="1" applyBorder="1" applyAlignment="1">
      <alignment vertical="center"/>
    </xf>
    <xf numFmtId="4" fontId="4" fillId="0" borderId="0" xfId="0" applyNumberFormat="1" applyFont="1" applyBorder="1"/>
    <xf numFmtId="0" fontId="3" fillId="5" borderId="4" xfId="0" applyFont="1" applyFill="1" applyBorder="1" applyAlignment="1">
      <alignment vertical="center" wrapText="1"/>
    </xf>
    <xf numFmtId="4" fontId="3" fillId="5" borderId="4" xfId="1" applyNumberFormat="1" applyFont="1" applyFill="1" applyBorder="1" applyAlignment="1">
      <alignment vertical="center"/>
    </xf>
    <xf numFmtId="0" fontId="7" fillId="3" borderId="6" xfId="0" applyFont="1" applyFill="1" applyBorder="1" applyAlignment="1">
      <alignment vertical="center" wrapText="1"/>
    </xf>
    <xf numFmtId="0" fontId="3" fillId="0" borderId="7" xfId="0" applyFont="1" applyBorder="1" applyAlignment="1">
      <alignment vertical="center"/>
    </xf>
    <xf numFmtId="0" fontId="3" fillId="5" borderId="8" xfId="0" applyFont="1" applyFill="1" applyBorder="1" applyAlignment="1">
      <alignment vertical="center" wrapText="1"/>
    </xf>
    <xf numFmtId="0" fontId="3" fillId="0" borderId="1" xfId="0" applyFont="1" applyBorder="1" applyAlignment="1">
      <alignment vertical="center"/>
    </xf>
    <xf numFmtId="0" fontId="3" fillId="5" borderId="2" xfId="0" applyFont="1" applyFill="1" applyBorder="1" applyAlignment="1">
      <alignment vertical="center" wrapText="1"/>
    </xf>
    <xf numFmtId="4" fontId="3" fillId="5" borderId="8" xfId="1" applyNumberFormat="1" applyFont="1" applyFill="1" applyBorder="1" applyAlignment="1">
      <alignment vertical="center"/>
    </xf>
    <xf numFmtId="4" fontId="3" fillId="5" borderId="2" xfId="1" applyNumberFormat="1" applyFont="1" applyFill="1" applyBorder="1" applyAlignment="1">
      <alignment vertical="center"/>
    </xf>
    <xf numFmtId="4" fontId="12" fillId="2" borderId="2" xfId="0" applyNumberFormat="1" applyFont="1" applyFill="1" applyBorder="1" applyAlignment="1">
      <alignment horizontal="center" vertical="center" wrapText="1"/>
    </xf>
    <xf numFmtId="9" fontId="3" fillId="2" borderId="4" xfId="2" applyFont="1" applyFill="1" applyBorder="1" applyAlignment="1">
      <alignment vertical="center"/>
    </xf>
    <xf numFmtId="9" fontId="3" fillId="0" borderId="4" xfId="2" applyFont="1" applyBorder="1" applyAlignment="1">
      <alignment vertical="center"/>
    </xf>
    <xf numFmtId="9" fontId="8" fillId="3" borderId="4" xfId="2" applyFont="1" applyFill="1" applyBorder="1" applyAlignment="1">
      <alignment vertical="center"/>
    </xf>
    <xf numFmtId="9" fontId="3" fillId="5" borderId="4" xfId="2" applyFont="1" applyFill="1" applyBorder="1" applyAlignment="1">
      <alignment vertical="center"/>
    </xf>
    <xf numFmtId="9" fontId="3" fillId="5" borderId="8" xfId="2" applyFont="1" applyFill="1" applyBorder="1" applyAlignment="1">
      <alignment vertical="center"/>
    </xf>
    <xf numFmtId="9" fontId="3" fillId="5" borderId="2" xfId="2" applyFont="1" applyFill="1" applyBorder="1" applyAlignment="1">
      <alignment vertical="center"/>
    </xf>
    <xf numFmtId="4" fontId="15" fillId="6" borderId="4" xfId="0" applyNumberFormat="1" applyFont="1" applyFill="1" applyBorder="1" applyAlignment="1">
      <alignment vertical="center"/>
    </xf>
    <xf numFmtId="9" fontId="15" fillId="6" borderId="4" xfId="2" applyFont="1" applyFill="1" applyBorder="1" applyAlignment="1">
      <alignment vertical="center"/>
    </xf>
    <xf numFmtId="0" fontId="14" fillId="6" borderId="0" xfId="0" applyFont="1" applyFill="1"/>
    <xf numFmtId="0" fontId="1" fillId="6" borderId="6" xfId="0" applyFont="1" applyFill="1" applyBorder="1" applyAlignment="1">
      <alignment vertical="center" wrapText="1"/>
    </xf>
    <xf numFmtId="0" fontId="5" fillId="6" borderId="9" xfId="0" applyFont="1" applyFill="1" applyBorder="1" applyAlignment="1">
      <alignment vertical="center" wrapText="1"/>
    </xf>
    <xf numFmtId="0" fontId="13" fillId="6" borderId="10" xfId="0" applyFont="1" applyFill="1" applyBorder="1" applyAlignment="1">
      <alignment vertical="center" wrapText="1"/>
    </xf>
    <xf numFmtId="4" fontId="3" fillId="6" borderId="4" xfId="0" applyNumberFormat="1" applyFont="1" applyFill="1" applyBorder="1" applyAlignment="1">
      <alignment vertical="center"/>
    </xf>
    <xf numFmtId="0" fontId="5" fillId="3" borderId="5" xfId="0" applyFont="1" applyFill="1" applyBorder="1" applyAlignment="1">
      <alignment vertical="center" wrapText="1"/>
    </xf>
    <xf numFmtId="0" fontId="5" fillId="3" borderId="2" xfId="0" applyFont="1" applyFill="1" applyBorder="1" applyAlignment="1">
      <alignment vertical="center" wrapText="1"/>
    </xf>
    <xf numFmtId="0" fontId="3" fillId="4" borderId="0" xfId="0" applyFont="1" applyFill="1" applyBorder="1" applyAlignment="1">
      <alignment horizontal="center" vertical="center" wrapText="1"/>
    </xf>
    <xf numFmtId="0" fontId="5" fillId="3" borderId="8" xfId="0" applyFont="1" applyFill="1" applyBorder="1" applyAlignment="1">
      <alignment vertical="center" wrapText="1"/>
    </xf>
  </cellXfs>
  <cellStyles count="3">
    <cellStyle name="Normalno" xfId="0" builtinId="0"/>
    <cellStyle name="Postotak"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2"/>
  <sheetViews>
    <sheetView tabSelected="1" topLeftCell="A37" zoomScaleNormal="100" zoomScaleSheetLayoutView="120" workbookViewId="0">
      <selection activeCell="L13" sqref="L13"/>
    </sheetView>
  </sheetViews>
  <sheetFormatPr defaultColWidth="9.109375" defaultRowHeight="14.4" x14ac:dyDescent="0.3"/>
  <cols>
    <col min="1" max="1" width="2.6640625" style="3" bestFit="1" customWidth="1"/>
    <col min="2" max="2" width="10" style="3" customWidth="1"/>
    <col min="3" max="3" width="56.5546875" style="3" customWidth="1"/>
    <col min="4" max="4" width="14.88671875" style="28" customWidth="1"/>
    <col min="5" max="6" width="14.44140625" style="28" customWidth="1"/>
    <col min="7" max="7" width="10.33203125" style="28" customWidth="1"/>
    <col min="8" max="8" width="14.88671875" style="28" customWidth="1"/>
    <col min="9" max="16384" width="9.109375" style="3"/>
  </cols>
  <sheetData>
    <row r="1" spans="1:8" ht="42" thickBot="1" x14ac:dyDescent="0.35">
      <c r="A1" s="1"/>
      <c r="B1" s="2"/>
      <c r="C1" s="16" t="s">
        <v>0</v>
      </c>
      <c r="D1" s="27" t="s">
        <v>88</v>
      </c>
      <c r="E1" s="27" t="s">
        <v>87</v>
      </c>
      <c r="F1" s="27" t="s">
        <v>90</v>
      </c>
      <c r="G1" s="27" t="s">
        <v>91</v>
      </c>
      <c r="H1" s="40" t="s">
        <v>100</v>
      </c>
    </row>
    <row r="2" spans="1:8" ht="15" thickBot="1" x14ac:dyDescent="0.35">
      <c r="A2" s="4" t="s">
        <v>1</v>
      </c>
      <c r="B2" s="5"/>
      <c r="C2" s="5" t="s">
        <v>2</v>
      </c>
      <c r="D2" s="23">
        <f>SUM(D3,D4)</f>
        <v>130000</v>
      </c>
      <c r="E2" s="23">
        <v>127000</v>
      </c>
      <c r="F2" s="23">
        <f>SUM(F3,F4)</f>
        <v>127900.87999999999</v>
      </c>
      <c r="G2" s="41">
        <v>0.35</v>
      </c>
      <c r="H2" s="23">
        <v>100.7</v>
      </c>
    </row>
    <row r="3" spans="1:8" ht="15" thickBot="1" x14ac:dyDescent="0.35">
      <c r="A3" s="6"/>
      <c r="B3" s="7" t="s">
        <v>3</v>
      </c>
      <c r="C3" s="7" t="s">
        <v>4</v>
      </c>
      <c r="D3" s="24">
        <v>110000</v>
      </c>
      <c r="E3" s="24">
        <v>105000</v>
      </c>
      <c r="F3" s="24">
        <v>104300.26</v>
      </c>
      <c r="G3" s="42">
        <v>0.28999999999999998</v>
      </c>
      <c r="H3" s="24">
        <v>99.33</v>
      </c>
    </row>
    <row r="4" spans="1:8" ht="15" thickBot="1" x14ac:dyDescent="0.35">
      <c r="A4" s="8"/>
      <c r="B4" s="7" t="s">
        <v>5</v>
      </c>
      <c r="C4" s="7" t="s">
        <v>6</v>
      </c>
      <c r="D4" s="24">
        <v>20000</v>
      </c>
      <c r="E4" s="24">
        <v>22000</v>
      </c>
      <c r="F4" s="24">
        <v>23600.62</v>
      </c>
      <c r="G4" s="42">
        <v>0.06</v>
      </c>
      <c r="H4" s="24">
        <v>107.27</v>
      </c>
    </row>
    <row r="5" spans="1:8" ht="15" thickBot="1" x14ac:dyDescent="0.35">
      <c r="A5" s="4" t="s">
        <v>7</v>
      </c>
      <c r="B5" s="5"/>
      <c r="C5" s="5" t="s">
        <v>8</v>
      </c>
      <c r="D5" s="25">
        <v>100000</v>
      </c>
      <c r="E5" s="25">
        <v>115000</v>
      </c>
      <c r="F5" s="25">
        <v>115372.84</v>
      </c>
      <c r="G5" s="41">
        <v>0.32</v>
      </c>
      <c r="H5" s="25">
        <v>100.32</v>
      </c>
    </row>
    <row r="6" spans="1:8" ht="15" thickBot="1" x14ac:dyDescent="0.35">
      <c r="A6" s="9" t="s">
        <v>9</v>
      </c>
      <c r="B6" s="10"/>
      <c r="C6" s="10" t="s">
        <v>10</v>
      </c>
      <c r="D6" s="25">
        <v>100000</v>
      </c>
      <c r="E6" s="25">
        <v>77000</v>
      </c>
      <c r="F6" s="25">
        <v>77440</v>
      </c>
      <c r="G6" s="41">
        <v>0.21</v>
      </c>
      <c r="H6" s="25">
        <v>100.57</v>
      </c>
    </row>
    <row r="7" spans="1:8" ht="15" thickBot="1" x14ac:dyDescent="0.35">
      <c r="A7" s="9" t="s">
        <v>11</v>
      </c>
      <c r="B7" s="10"/>
      <c r="C7" s="10" t="s">
        <v>12</v>
      </c>
      <c r="D7" s="25">
        <v>0</v>
      </c>
      <c r="E7" s="25">
        <v>0</v>
      </c>
      <c r="F7" s="25">
        <v>0</v>
      </c>
      <c r="G7" s="41">
        <v>0</v>
      </c>
      <c r="H7" s="25">
        <v>0</v>
      </c>
    </row>
    <row r="8" spans="1:8" ht="15" thickBot="1" x14ac:dyDescent="0.35">
      <c r="A8" s="9" t="s">
        <v>13</v>
      </c>
      <c r="B8" s="10"/>
      <c r="C8" s="10" t="s">
        <v>14</v>
      </c>
      <c r="D8" s="25">
        <v>0</v>
      </c>
      <c r="E8" s="25">
        <v>0</v>
      </c>
      <c r="F8" s="25">
        <v>0</v>
      </c>
      <c r="G8" s="41">
        <v>0</v>
      </c>
      <c r="H8" s="25">
        <v>0</v>
      </c>
    </row>
    <row r="9" spans="1:8" ht="15" thickBot="1" x14ac:dyDescent="0.35">
      <c r="A9" s="9" t="s">
        <v>15</v>
      </c>
      <c r="B9" s="10"/>
      <c r="C9" s="10" t="s">
        <v>17</v>
      </c>
      <c r="D9" s="25">
        <v>2000</v>
      </c>
      <c r="E9" s="25">
        <v>2000</v>
      </c>
      <c r="F9" s="25">
        <v>2045.4</v>
      </c>
      <c r="G9" s="41">
        <v>0</v>
      </c>
      <c r="H9" s="25">
        <v>102.25</v>
      </c>
    </row>
    <row r="10" spans="1:8" ht="15" thickBot="1" x14ac:dyDescent="0.35">
      <c r="A10" s="9"/>
      <c r="B10" s="10"/>
      <c r="C10" s="10" t="s">
        <v>97</v>
      </c>
      <c r="D10" s="25">
        <f>SUM(D2,D5,D6,D9)</f>
        <v>332000</v>
      </c>
      <c r="E10" s="25">
        <f>SUM(E2,E5,E6,E9)</f>
        <v>321000</v>
      </c>
      <c r="F10" s="25">
        <f>SUM(F2,F5,F6,F9)</f>
        <v>322759.12</v>
      </c>
      <c r="G10" s="41">
        <f>SUM(G2,G5,G6)</f>
        <v>0.87999999999999989</v>
      </c>
      <c r="H10" s="25">
        <v>100.54</v>
      </c>
    </row>
    <row r="11" spans="1:8" ht="15" thickBot="1" x14ac:dyDescent="0.35">
      <c r="A11" s="9" t="s">
        <v>16</v>
      </c>
      <c r="B11" s="10"/>
      <c r="C11" s="10" t="s">
        <v>98</v>
      </c>
      <c r="D11" s="25">
        <v>30000</v>
      </c>
      <c r="E11" s="25">
        <v>42500</v>
      </c>
      <c r="F11" s="25">
        <v>42500</v>
      </c>
      <c r="G11" s="41">
        <v>0.12</v>
      </c>
      <c r="H11" s="25">
        <v>100</v>
      </c>
    </row>
    <row r="12" spans="1:8" ht="16.2" thickBot="1" x14ac:dyDescent="0.35">
      <c r="A12" s="54"/>
      <c r="B12" s="55"/>
      <c r="C12" s="18" t="s">
        <v>48</v>
      </c>
      <c r="D12" s="26">
        <f>SUM(D2,D5,D6,D9,D11)</f>
        <v>362000</v>
      </c>
      <c r="E12" s="26">
        <f>SUM(E2,E5,E6,E9,E11)</f>
        <v>363500</v>
      </c>
      <c r="F12" s="26">
        <f>SUM(F2,F5,F6,F9,F11)</f>
        <v>365259.12</v>
      </c>
      <c r="G12" s="43">
        <f>SUM(G10,+G11)</f>
        <v>0.99999999999999989</v>
      </c>
      <c r="H12" s="26">
        <v>100.48</v>
      </c>
    </row>
    <row r="13" spans="1:8" ht="15" thickBot="1" x14ac:dyDescent="0.35"/>
    <row r="14" spans="1:8" ht="42" thickBot="1" x14ac:dyDescent="0.35">
      <c r="A14" s="1"/>
      <c r="B14" s="2"/>
      <c r="C14" s="16" t="s">
        <v>60</v>
      </c>
      <c r="D14" s="27" t="s">
        <v>88</v>
      </c>
      <c r="E14" s="27" t="s">
        <v>87</v>
      </c>
      <c r="F14" s="27" t="s">
        <v>99</v>
      </c>
      <c r="G14" s="27" t="s">
        <v>91</v>
      </c>
      <c r="H14" s="40" t="s">
        <v>100</v>
      </c>
    </row>
    <row r="15" spans="1:8" ht="15" thickBot="1" x14ac:dyDescent="0.35">
      <c r="A15" s="11" t="s">
        <v>1</v>
      </c>
      <c r="B15" s="12"/>
      <c r="C15" s="17" t="s">
        <v>18</v>
      </c>
      <c r="D15" s="23">
        <f>SUM(D16,D18,D19)</f>
        <v>30000</v>
      </c>
      <c r="E15" s="23">
        <v>21000</v>
      </c>
      <c r="F15" s="23">
        <v>21375</v>
      </c>
      <c r="G15" s="41">
        <v>0.06</v>
      </c>
      <c r="H15" s="23">
        <v>101.78</v>
      </c>
    </row>
    <row r="16" spans="1:8" ht="15" thickBot="1" x14ac:dyDescent="0.35">
      <c r="A16" s="13"/>
      <c r="B16" s="31" t="s">
        <v>3</v>
      </c>
      <c r="C16" s="31" t="s">
        <v>50</v>
      </c>
      <c r="D16" s="32">
        <v>30000</v>
      </c>
      <c r="E16" s="32">
        <v>21000</v>
      </c>
      <c r="F16" s="32">
        <v>21375</v>
      </c>
      <c r="G16" s="44">
        <v>0.06</v>
      </c>
      <c r="H16" s="32">
        <v>101.78</v>
      </c>
    </row>
    <row r="17" spans="1:8" ht="28.2" thickBot="1" x14ac:dyDescent="0.35">
      <c r="A17" s="13"/>
      <c r="B17" s="14" t="s">
        <v>58</v>
      </c>
      <c r="C17" s="14" t="s">
        <v>84</v>
      </c>
      <c r="D17" s="24">
        <v>30000</v>
      </c>
      <c r="E17" s="24">
        <v>21000</v>
      </c>
      <c r="F17" s="24">
        <v>21375</v>
      </c>
      <c r="G17" s="42">
        <v>0.06</v>
      </c>
      <c r="H17" s="24">
        <v>101.78</v>
      </c>
    </row>
    <row r="18" spans="1:8" ht="15" thickBot="1" x14ac:dyDescent="0.35">
      <c r="A18" s="15"/>
      <c r="B18" s="31" t="s">
        <v>5</v>
      </c>
      <c r="C18" s="31" t="s">
        <v>19</v>
      </c>
      <c r="D18" s="32">
        <v>0</v>
      </c>
      <c r="E18" s="32">
        <v>0</v>
      </c>
      <c r="F18" s="32">
        <v>0</v>
      </c>
      <c r="G18" s="44">
        <v>0</v>
      </c>
      <c r="H18" s="32">
        <v>0</v>
      </c>
    </row>
    <row r="19" spans="1:8" ht="15" thickBot="1" x14ac:dyDescent="0.35">
      <c r="A19" s="13"/>
      <c r="B19" s="31" t="s">
        <v>20</v>
      </c>
      <c r="C19" s="31" t="s">
        <v>51</v>
      </c>
      <c r="D19" s="32">
        <v>0</v>
      </c>
      <c r="E19" s="32">
        <v>0</v>
      </c>
      <c r="F19" s="32">
        <v>0</v>
      </c>
      <c r="G19" s="44">
        <v>0</v>
      </c>
      <c r="H19" s="32">
        <v>0</v>
      </c>
    </row>
    <row r="20" spans="1:8" ht="15" thickBot="1" x14ac:dyDescent="0.35">
      <c r="A20" s="11" t="s">
        <v>21</v>
      </c>
      <c r="B20" s="12"/>
      <c r="C20" s="17" t="s">
        <v>22</v>
      </c>
      <c r="D20" s="23">
        <f>SUM(D21,D27,D28,D31,D32)</f>
        <v>133000</v>
      </c>
      <c r="E20" s="23">
        <v>160000</v>
      </c>
      <c r="F20" s="23">
        <f>SUM(F21,F28)</f>
        <v>151879.47999999998</v>
      </c>
      <c r="G20" s="41">
        <v>0.45</v>
      </c>
      <c r="H20" s="23">
        <v>94.92</v>
      </c>
    </row>
    <row r="21" spans="1:8" ht="28.2" thickBot="1" x14ac:dyDescent="0.35">
      <c r="A21" s="15"/>
      <c r="B21" s="31" t="s">
        <v>23</v>
      </c>
      <c r="C21" s="31" t="s">
        <v>24</v>
      </c>
      <c r="D21" s="32">
        <v>48000</v>
      </c>
      <c r="E21" s="32">
        <v>30000</v>
      </c>
      <c r="F21" s="32">
        <f>SUM(F23,F24,F26)</f>
        <v>28921.019999999997</v>
      </c>
      <c r="G21" s="44">
        <v>0.09</v>
      </c>
      <c r="H21" s="32">
        <v>96.4</v>
      </c>
    </row>
    <row r="22" spans="1:8" ht="15" thickBot="1" x14ac:dyDescent="0.35">
      <c r="A22" s="15"/>
      <c r="B22" s="14" t="s">
        <v>61</v>
      </c>
      <c r="C22" s="14" t="s">
        <v>59</v>
      </c>
      <c r="D22" s="24">
        <v>5000</v>
      </c>
      <c r="E22" s="24">
        <v>0</v>
      </c>
      <c r="F22" s="24">
        <v>0</v>
      </c>
      <c r="G22" s="42">
        <v>0</v>
      </c>
      <c r="H22" s="24">
        <v>0</v>
      </c>
    </row>
    <row r="23" spans="1:8" ht="15" thickBot="1" x14ac:dyDescent="0.35">
      <c r="A23" s="15"/>
      <c r="B23" s="14" t="s">
        <v>62</v>
      </c>
      <c r="C23" s="14" t="s">
        <v>77</v>
      </c>
      <c r="D23" s="24">
        <v>20000</v>
      </c>
      <c r="E23" s="24">
        <v>5000</v>
      </c>
      <c r="F23" s="24">
        <v>4962.6000000000004</v>
      </c>
      <c r="G23" s="42">
        <v>0.02</v>
      </c>
      <c r="H23" s="24">
        <v>99.24</v>
      </c>
    </row>
    <row r="24" spans="1:8" ht="15" thickBot="1" x14ac:dyDescent="0.35">
      <c r="A24" s="15"/>
      <c r="B24" s="14" t="s">
        <v>63</v>
      </c>
      <c r="C24" s="14" t="s">
        <v>75</v>
      </c>
      <c r="D24" s="24">
        <v>20000</v>
      </c>
      <c r="E24" s="24">
        <v>22000</v>
      </c>
      <c r="F24" s="24">
        <v>21066.21</v>
      </c>
      <c r="G24" s="42">
        <v>0.06</v>
      </c>
      <c r="H24" s="24">
        <v>95.75</v>
      </c>
    </row>
    <row r="25" spans="1:8" ht="15" thickBot="1" x14ac:dyDescent="0.35">
      <c r="A25" s="15"/>
      <c r="B25" s="14" t="s">
        <v>66</v>
      </c>
      <c r="C25" s="14" t="s">
        <v>67</v>
      </c>
      <c r="D25" s="24" t="s">
        <v>95</v>
      </c>
      <c r="E25" s="24" t="s">
        <v>95</v>
      </c>
      <c r="F25" s="24" t="s">
        <v>95</v>
      </c>
      <c r="G25" s="42" t="s">
        <v>95</v>
      </c>
      <c r="H25" s="24"/>
    </row>
    <row r="26" spans="1:8" ht="15" thickBot="1" x14ac:dyDescent="0.35">
      <c r="A26" s="15"/>
      <c r="B26" s="14"/>
      <c r="C26" s="14" t="s">
        <v>79</v>
      </c>
      <c r="D26" s="24">
        <v>3000</v>
      </c>
      <c r="E26" s="24">
        <v>3000</v>
      </c>
      <c r="F26" s="24">
        <v>2892.21</v>
      </c>
      <c r="G26" s="42">
        <v>0.01</v>
      </c>
      <c r="H26" s="24">
        <v>96.4</v>
      </c>
    </row>
    <row r="27" spans="1:8" s="20" customFormat="1" ht="15" thickBot="1" x14ac:dyDescent="0.35">
      <c r="A27" s="19"/>
      <c r="B27" s="31" t="s">
        <v>25</v>
      </c>
      <c r="C27" s="31" t="s">
        <v>64</v>
      </c>
      <c r="D27" s="32">
        <v>0</v>
      </c>
      <c r="E27" s="32">
        <v>0</v>
      </c>
      <c r="F27" s="32">
        <v>0</v>
      </c>
      <c r="G27" s="44">
        <v>0</v>
      </c>
      <c r="H27" s="32">
        <v>0</v>
      </c>
    </row>
    <row r="28" spans="1:8" ht="15" thickBot="1" x14ac:dyDescent="0.35">
      <c r="A28" s="13"/>
      <c r="B28" s="31" t="s">
        <v>26</v>
      </c>
      <c r="C28" s="31" t="s">
        <v>65</v>
      </c>
      <c r="D28" s="32">
        <f>SUM(D29,D30)</f>
        <v>85000</v>
      </c>
      <c r="E28" s="32">
        <v>130000</v>
      </c>
      <c r="F28" s="32">
        <f>SUM(F29,F30)</f>
        <v>122958.45999999999</v>
      </c>
      <c r="G28" s="44">
        <v>0.36</v>
      </c>
      <c r="H28" s="32">
        <v>94.58</v>
      </c>
    </row>
    <row r="29" spans="1:8" ht="28.2" thickBot="1" x14ac:dyDescent="0.35">
      <c r="A29" s="13"/>
      <c r="B29" s="14" t="s">
        <v>68</v>
      </c>
      <c r="C29" s="14" t="s">
        <v>96</v>
      </c>
      <c r="D29" s="24">
        <v>70000</v>
      </c>
      <c r="E29" s="24">
        <v>90000</v>
      </c>
      <c r="F29" s="24">
        <v>81755.44</v>
      </c>
      <c r="G29" s="42">
        <v>0.24</v>
      </c>
      <c r="H29" s="24">
        <v>90.83</v>
      </c>
    </row>
    <row r="30" spans="1:8" ht="55.8" thickBot="1" x14ac:dyDescent="0.35">
      <c r="A30" s="13"/>
      <c r="B30" s="14" t="s">
        <v>69</v>
      </c>
      <c r="C30" s="14" t="s">
        <v>83</v>
      </c>
      <c r="D30" s="24">
        <v>15000</v>
      </c>
      <c r="E30" s="24">
        <v>40000</v>
      </c>
      <c r="F30" s="24">
        <v>41203.019999999997</v>
      </c>
      <c r="G30" s="42">
        <v>0.12</v>
      </c>
      <c r="H30" s="24">
        <v>103</v>
      </c>
    </row>
    <row r="31" spans="1:8" ht="15" thickBot="1" x14ac:dyDescent="0.35">
      <c r="A31" s="13"/>
      <c r="B31" s="31" t="s">
        <v>27</v>
      </c>
      <c r="C31" s="31" t="s">
        <v>49</v>
      </c>
      <c r="D31" s="32">
        <v>0</v>
      </c>
      <c r="E31" s="32">
        <v>0</v>
      </c>
      <c r="F31" s="32">
        <v>0</v>
      </c>
      <c r="G31" s="44">
        <v>0</v>
      </c>
      <c r="H31" s="32">
        <v>0</v>
      </c>
    </row>
    <row r="32" spans="1:8" ht="15" thickBot="1" x14ac:dyDescent="0.35">
      <c r="A32" s="13"/>
      <c r="B32" s="31" t="s">
        <v>28</v>
      </c>
      <c r="C32" s="31" t="s">
        <v>52</v>
      </c>
      <c r="D32" s="32">
        <v>0</v>
      </c>
      <c r="E32" s="32">
        <v>0</v>
      </c>
      <c r="F32" s="32">
        <v>0</v>
      </c>
      <c r="G32" s="44">
        <v>0</v>
      </c>
      <c r="H32" s="32">
        <v>0</v>
      </c>
    </row>
    <row r="33" spans="1:8" ht="15" thickBot="1" x14ac:dyDescent="0.35">
      <c r="A33" s="11" t="s">
        <v>9</v>
      </c>
      <c r="B33" s="12"/>
      <c r="C33" s="17" t="s">
        <v>29</v>
      </c>
      <c r="D33" s="23">
        <f>SUM(D34,D35,D36,D37,D38,D39)</f>
        <v>83000</v>
      </c>
      <c r="E33" s="23">
        <v>47500</v>
      </c>
      <c r="F33" s="23">
        <f>SUM(F34,F35,F36,F37,F38,F39)</f>
        <v>48346.460000000006</v>
      </c>
      <c r="G33" s="41">
        <v>0.14000000000000001</v>
      </c>
      <c r="H33" s="23">
        <v>101.78</v>
      </c>
    </row>
    <row r="34" spans="1:8" ht="69.599999999999994" thickBot="1" x14ac:dyDescent="0.35">
      <c r="A34" s="13"/>
      <c r="B34" s="31" t="s">
        <v>30</v>
      </c>
      <c r="C34" s="31" t="s">
        <v>89</v>
      </c>
      <c r="D34" s="32">
        <v>10000</v>
      </c>
      <c r="E34" s="32">
        <v>16000</v>
      </c>
      <c r="F34" s="32">
        <v>16639.54</v>
      </c>
      <c r="G34" s="44">
        <v>4.8800000000000003E-2</v>
      </c>
      <c r="H34" s="32">
        <v>103.99</v>
      </c>
    </row>
    <row r="35" spans="1:8" ht="15" thickBot="1" x14ac:dyDescent="0.35">
      <c r="A35" s="15"/>
      <c r="B35" s="31" t="s">
        <v>31</v>
      </c>
      <c r="C35" s="31" t="s">
        <v>36</v>
      </c>
      <c r="D35" s="32">
        <v>0</v>
      </c>
      <c r="E35" s="32">
        <v>0</v>
      </c>
      <c r="F35" s="32">
        <v>0</v>
      </c>
      <c r="G35" s="44">
        <v>0</v>
      </c>
      <c r="H35" s="32">
        <v>0</v>
      </c>
    </row>
    <row r="36" spans="1:8" ht="15" thickBot="1" x14ac:dyDescent="0.35">
      <c r="A36" s="34"/>
      <c r="B36" s="35" t="s">
        <v>32</v>
      </c>
      <c r="C36" s="35" t="s">
        <v>74</v>
      </c>
      <c r="D36" s="38">
        <v>30000</v>
      </c>
      <c r="E36" s="38">
        <v>5500</v>
      </c>
      <c r="F36" s="38">
        <v>5533.75</v>
      </c>
      <c r="G36" s="45">
        <v>1.6E-2</v>
      </c>
      <c r="H36" s="38">
        <v>100.6</v>
      </c>
    </row>
    <row r="37" spans="1:8" ht="28.2" thickBot="1" x14ac:dyDescent="0.35">
      <c r="A37" s="36"/>
      <c r="B37" s="37" t="s">
        <v>33</v>
      </c>
      <c r="C37" s="37" t="s">
        <v>76</v>
      </c>
      <c r="D37" s="39">
        <v>3000</v>
      </c>
      <c r="E37" s="39">
        <v>700</v>
      </c>
      <c r="F37" s="39">
        <v>653.13</v>
      </c>
      <c r="G37" s="46">
        <v>0</v>
      </c>
      <c r="H37" s="39">
        <v>93.3</v>
      </c>
    </row>
    <row r="38" spans="1:8" ht="15" thickBot="1" x14ac:dyDescent="0.35">
      <c r="A38" s="15"/>
      <c r="B38" s="31" t="s">
        <v>34</v>
      </c>
      <c r="C38" s="31" t="s">
        <v>37</v>
      </c>
      <c r="D38" s="32">
        <v>1000</v>
      </c>
      <c r="E38" s="32">
        <v>0</v>
      </c>
      <c r="F38" s="32">
        <v>0</v>
      </c>
      <c r="G38" s="44">
        <v>0</v>
      </c>
      <c r="H38" s="32">
        <v>0</v>
      </c>
    </row>
    <row r="39" spans="1:8" ht="15" thickBot="1" x14ac:dyDescent="0.35">
      <c r="A39" s="15"/>
      <c r="B39" s="31" t="s">
        <v>35</v>
      </c>
      <c r="C39" s="31" t="s">
        <v>53</v>
      </c>
      <c r="D39" s="32">
        <f>SUM(D40,D41,D42)</f>
        <v>39000</v>
      </c>
      <c r="E39" s="32">
        <v>25300</v>
      </c>
      <c r="F39" s="32">
        <f>SUM(F40,F41,F42)</f>
        <v>25520.04</v>
      </c>
      <c r="G39" s="44">
        <v>7.0000000000000007E-2</v>
      </c>
      <c r="H39" s="32">
        <v>100.87</v>
      </c>
    </row>
    <row r="40" spans="1:8" ht="15" thickBot="1" x14ac:dyDescent="0.35">
      <c r="A40" s="15"/>
      <c r="B40" s="14" t="s">
        <v>54</v>
      </c>
      <c r="C40" s="14" t="s">
        <v>81</v>
      </c>
      <c r="D40" s="24">
        <v>14000</v>
      </c>
      <c r="E40" s="24">
        <v>15300</v>
      </c>
      <c r="F40" s="24">
        <v>15332.04</v>
      </c>
      <c r="G40" s="42">
        <v>0.04</v>
      </c>
      <c r="H40" s="24">
        <v>100.2</v>
      </c>
    </row>
    <row r="41" spans="1:8" ht="15" thickBot="1" x14ac:dyDescent="0.35">
      <c r="A41" s="15"/>
      <c r="B41" s="14" t="s">
        <v>55</v>
      </c>
      <c r="C41" s="14" t="s">
        <v>70</v>
      </c>
      <c r="D41" s="24">
        <v>15000</v>
      </c>
      <c r="E41" s="24">
        <v>0</v>
      </c>
      <c r="F41" s="24">
        <v>0</v>
      </c>
      <c r="G41" s="42">
        <v>0</v>
      </c>
      <c r="H41" s="24">
        <v>0</v>
      </c>
    </row>
    <row r="42" spans="1:8" ht="30" customHeight="1" thickBot="1" x14ac:dyDescent="0.35">
      <c r="A42" s="15"/>
      <c r="B42" s="14" t="s">
        <v>71</v>
      </c>
      <c r="C42" s="14" t="s">
        <v>73</v>
      </c>
      <c r="D42" s="24">
        <v>10000</v>
      </c>
      <c r="E42" s="24">
        <v>10000</v>
      </c>
      <c r="F42" s="24">
        <v>10188</v>
      </c>
      <c r="G42" s="42">
        <v>0.03</v>
      </c>
      <c r="H42" s="24">
        <v>101.88</v>
      </c>
    </row>
    <row r="43" spans="1:8" ht="15" thickBot="1" x14ac:dyDescent="0.35">
      <c r="A43" s="11" t="s">
        <v>11</v>
      </c>
      <c r="B43" s="12"/>
      <c r="C43" s="17" t="s">
        <v>85</v>
      </c>
      <c r="D43" s="23">
        <f>SUM(D44,D45,D46)</f>
        <v>22000</v>
      </c>
      <c r="E43" s="23">
        <v>18000</v>
      </c>
      <c r="F43" s="23">
        <f>SUM(F44,F45,F46)</f>
        <v>19813.259999999998</v>
      </c>
      <c r="G43" s="41">
        <v>5.8000000000000003E-2</v>
      </c>
      <c r="H43" s="23">
        <v>110.07</v>
      </c>
    </row>
    <row r="44" spans="1:8" ht="42" thickBot="1" x14ac:dyDescent="0.35">
      <c r="A44" s="13"/>
      <c r="B44" s="31" t="s">
        <v>38</v>
      </c>
      <c r="C44" s="31" t="s">
        <v>80</v>
      </c>
      <c r="D44" s="32">
        <v>2000</v>
      </c>
      <c r="E44" s="32">
        <v>500</v>
      </c>
      <c r="F44" s="32">
        <v>2240.8000000000002</v>
      </c>
      <c r="G44" s="44">
        <v>0.01</v>
      </c>
      <c r="H44" s="32">
        <v>0.65</v>
      </c>
    </row>
    <row r="45" spans="1:8" ht="28.2" thickBot="1" x14ac:dyDescent="0.35">
      <c r="A45" s="15"/>
      <c r="B45" s="31" t="s">
        <v>56</v>
      </c>
      <c r="C45" s="31" t="s">
        <v>94</v>
      </c>
      <c r="D45" s="32">
        <v>15000</v>
      </c>
      <c r="E45" s="32">
        <v>15000</v>
      </c>
      <c r="F45" s="32">
        <v>15306.71</v>
      </c>
      <c r="G45" s="44">
        <v>4.4900000000000002E-2</v>
      </c>
      <c r="H45" s="32">
        <v>102.04</v>
      </c>
    </row>
    <row r="46" spans="1:8" ht="28.2" thickBot="1" x14ac:dyDescent="0.35">
      <c r="A46" s="13"/>
      <c r="B46" s="31" t="s">
        <v>57</v>
      </c>
      <c r="C46" s="31" t="s">
        <v>78</v>
      </c>
      <c r="D46" s="32">
        <v>5000</v>
      </c>
      <c r="E46" s="32">
        <v>2500</v>
      </c>
      <c r="F46" s="32">
        <v>2265.75</v>
      </c>
      <c r="G46" s="44">
        <v>0.01</v>
      </c>
      <c r="H46" s="32">
        <v>90.6</v>
      </c>
    </row>
    <row r="47" spans="1:8" ht="15" thickBot="1" x14ac:dyDescent="0.35">
      <c r="A47" s="11" t="s">
        <v>13</v>
      </c>
      <c r="B47" s="12"/>
      <c r="C47" s="17" t="s">
        <v>39</v>
      </c>
      <c r="D47" s="23">
        <v>0</v>
      </c>
      <c r="E47" s="23">
        <v>0</v>
      </c>
      <c r="F47" s="23">
        <v>0</v>
      </c>
      <c r="G47" s="41">
        <v>0</v>
      </c>
      <c r="H47" s="23">
        <v>0</v>
      </c>
    </row>
    <row r="48" spans="1:8" ht="15" thickBot="1" x14ac:dyDescent="0.35">
      <c r="A48" s="13"/>
      <c r="B48" s="31" t="s">
        <v>40</v>
      </c>
      <c r="C48" s="31" t="s">
        <v>41</v>
      </c>
      <c r="D48" s="32">
        <v>0</v>
      </c>
      <c r="E48" s="32">
        <v>0</v>
      </c>
      <c r="F48" s="32">
        <v>0</v>
      </c>
      <c r="G48" s="44">
        <v>0</v>
      </c>
      <c r="H48" s="32">
        <v>0</v>
      </c>
    </row>
    <row r="49" spans="1:8" ht="15" thickBot="1" x14ac:dyDescent="0.35">
      <c r="A49" s="13"/>
      <c r="B49" s="31" t="s">
        <v>42</v>
      </c>
      <c r="C49" s="31" t="s">
        <v>43</v>
      </c>
      <c r="D49" s="32">
        <v>0</v>
      </c>
      <c r="E49" s="32">
        <v>0</v>
      </c>
      <c r="F49" s="32">
        <v>0</v>
      </c>
      <c r="G49" s="44">
        <v>0</v>
      </c>
      <c r="H49" s="32">
        <v>0</v>
      </c>
    </row>
    <row r="50" spans="1:8" ht="15" thickBot="1" x14ac:dyDescent="0.35">
      <c r="A50" s="11" t="s">
        <v>15</v>
      </c>
      <c r="B50" s="12"/>
      <c r="C50" s="17" t="s">
        <v>44</v>
      </c>
      <c r="D50" s="23">
        <f>SUM(D51,D52,D53)</f>
        <v>94000</v>
      </c>
      <c r="E50" s="23">
        <v>102000</v>
      </c>
      <c r="F50" s="23">
        <f>SUM(F51,F52,F53)</f>
        <v>99374.49</v>
      </c>
      <c r="G50" s="41">
        <v>0.28999999999999998</v>
      </c>
      <c r="H50" s="23">
        <v>97.42</v>
      </c>
    </row>
    <row r="51" spans="1:8" ht="28.2" thickBot="1" x14ac:dyDescent="0.35">
      <c r="A51" s="13"/>
      <c r="B51" s="31" t="s">
        <v>45</v>
      </c>
      <c r="C51" s="31" t="s">
        <v>92</v>
      </c>
      <c r="D51" s="32">
        <v>80000</v>
      </c>
      <c r="E51" s="32">
        <v>80000</v>
      </c>
      <c r="F51" s="32">
        <v>78619.72</v>
      </c>
      <c r="G51" s="44">
        <v>0.23</v>
      </c>
      <c r="H51" s="32">
        <v>98.27</v>
      </c>
    </row>
    <row r="52" spans="1:8" ht="28.2" thickBot="1" x14ac:dyDescent="0.35">
      <c r="A52" s="13"/>
      <c r="B52" s="31" t="s">
        <v>46</v>
      </c>
      <c r="C52" s="31" t="s">
        <v>82</v>
      </c>
      <c r="D52" s="32">
        <v>12000</v>
      </c>
      <c r="E52" s="32">
        <v>20000</v>
      </c>
      <c r="F52" s="32">
        <v>19019.240000000002</v>
      </c>
      <c r="G52" s="44">
        <v>0.06</v>
      </c>
      <c r="H52" s="32">
        <v>95.09</v>
      </c>
    </row>
    <row r="53" spans="1:8" ht="15" thickBot="1" x14ac:dyDescent="0.35">
      <c r="A53" s="15"/>
      <c r="B53" s="31" t="s">
        <v>47</v>
      </c>
      <c r="C53" s="31" t="s">
        <v>93</v>
      </c>
      <c r="D53" s="32">
        <v>2000</v>
      </c>
      <c r="E53" s="32">
        <v>2000</v>
      </c>
      <c r="F53" s="32">
        <v>1735.53</v>
      </c>
      <c r="G53" s="44">
        <v>0</v>
      </c>
      <c r="H53" s="32">
        <v>86.75</v>
      </c>
    </row>
    <row r="54" spans="1:8" ht="16.2" thickBot="1" x14ac:dyDescent="0.35">
      <c r="A54" s="54"/>
      <c r="B54" s="57"/>
      <c r="C54" s="33" t="s">
        <v>101</v>
      </c>
      <c r="D54" s="26">
        <v>362000</v>
      </c>
      <c r="E54" s="26">
        <v>348500</v>
      </c>
      <c r="F54" s="26">
        <f>SUM(F15,F20,F33,F43,F50)</f>
        <v>340788.69</v>
      </c>
      <c r="G54" s="43">
        <f>SUM(G15,G20,G33,G43,G50)</f>
        <v>0.998</v>
      </c>
      <c r="H54" s="26">
        <v>97.87</v>
      </c>
    </row>
    <row r="55" spans="1:8" s="49" customFormat="1" ht="16.2" thickBot="1" x14ac:dyDescent="0.35">
      <c r="A55" s="51" t="s">
        <v>16</v>
      </c>
      <c r="B55" s="52">
        <v>7</v>
      </c>
      <c r="C55" s="50" t="s">
        <v>102</v>
      </c>
      <c r="D55" s="47"/>
      <c r="E55" s="47"/>
      <c r="F55" s="53">
        <v>5055.3500000000004</v>
      </c>
      <c r="G55" s="48"/>
      <c r="H55" s="47"/>
    </row>
    <row r="56" spans="1:8" ht="15" thickBot="1" x14ac:dyDescent="0.35">
      <c r="A56" s="11"/>
      <c r="B56" s="12"/>
      <c r="C56" s="12" t="s">
        <v>86</v>
      </c>
      <c r="D56" s="25">
        <v>0</v>
      </c>
      <c r="E56" s="25">
        <v>15000</v>
      </c>
      <c r="F56" s="25"/>
      <c r="G56" s="41"/>
      <c r="H56" s="25">
        <v>0</v>
      </c>
    </row>
    <row r="57" spans="1:8" ht="16.2" thickBot="1" x14ac:dyDescent="0.35">
      <c r="A57" s="54"/>
      <c r="B57" s="55"/>
      <c r="C57" s="33" t="s">
        <v>48</v>
      </c>
      <c r="D57" s="26">
        <f>SUM(D15,D20,D33,D43,D47,D50)</f>
        <v>362000</v>
      </c>
      <c r="E57" s="26">
        <f>SUM(E15,E20,E33,,E43,E50,E56)</f>
        <v>363500</v>
      </c>
      <c r="F57" s="26">
        <f>SUM(F54,F55)</f>
        <v>345844.04</v>
      </c>
      <c r="G57" s="43" t="s">
        <v>95</v>
      </c>
      <c r="H57" s="26" t="s">
        <v>95</v>
      </c>
    </row>
    <row r="58" spans="1:8" customFormat="1" x14ac:dyDescent="0.3"/>
    <row r="59" spans="1:8" ht="43.2" customHeight="1" x14ac:dyDescent="0.3">
      <c r="A59" s="56"/>
      <c r="B59" s="56"/>
      <c r="C59" s="21" t="s">
        <v>72</v>
      </c>
      <c r="D59" s="29"/>
      <c r="E59" s="29"/>
      <c r="F59" s="29"/>
      <c r="G59" s="29"/>
      <c r="H59" s="29"/>
    </row>
    <row r="60" spans="1:8" x14ac:dyDescent="0.3">
      <c r="A60" s="22"/>
      <c r="B60" s="22"/>
      <c r="C60" s="22"/>
      <c r="D60" s="30"/>
      <c r="E60" s="30"/>
      <c r="F60" s="30"/>
      <c r="G60" s="30"/>
      <c r="H60" s="30"/>
    </row>
    <row r="62" spans="1:8" x14ac:dyDescent="0.3">
      <c r="A62" s="22"/>
      <c r="B62" s="22"/>
      <c r="C62" s="22"/>
      <c r="D62" s="30"/>
      <c r="E62" s="30"/>
      <c r="F62" s="30"/>
      <c r="G62" s="30"/>
      <c r="H62" s="30"/>
    </row>
  </sheetData>
  <mergeCells count="4">
    <mergeCell ref="A57:B57"/>
    <mergeCell ref="A59:B59"/>
    <mergeCell ref="A12:B12"/>
    <mergeCell ref="A54:B54"/>
  </mergeCells>
  <pageMargins left="0.23622047244094491" right="0.23622047244094491" top="0.74803149606299213" bottom="0.74803149606299213" header="0.31496062992125984" footer="0.31496062992125984"/>
  <pageSetup paperSize="9" fitToHeight="0" orientation="landscape" r:id="rId1"/>
  <headerFooter>
    <oddHeader xml:space="preserve">&amp;C&amp;"-,Podebljano"&amp;12Financijski plan TZP Plitvičke doline za 2024. godinu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3</vt:i4>
      </vt:variant>
      <vt:variant>
        <vt:lpstr>Imenovani rasponi</vt:lpstr>
      </vt:variant>
      <vt:variant>
        <vt:i4>1</vt:i4>
      </vt:variant>
    </vt:vector>
  </HeadingPairs>
  <TitlesOfParts>
    <vt:vector size="4" baseType="lpstr">
      <vt:lpstr>List2</vt:lpstr>
      <vt:lpstr>Sheet1</vt:lpstr>
      <vt:lpstr>List1</vt:lpstr>
      <vt:lpstr>Sheet1!Podrucje_ispisa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Zeljko</dc:creator>
  <cp:lastModifiedBy>Direktorica - TZP Plitvicke doline</cp:lastModifiedBy>
  <cp:lastPrinted>2025-02-07T07:58:09Z</cp:lastPrinted>
  <dcterms:created xsi:type="dcterms:W3CDTF">2020-10-16T11:28:00Z</dcterms:created>
  <dcterms:modified xsi:type="dcterms:W3CDTF">2025-02-07T08:43:54Z</dcterms:modified>
</cp:coreProperties>
</file>